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kushien02\Desktop\"/>
    </mc:Choice>
  </mc:AlternateContent>
  <xr:revisionPtr revIDLastSave="0" documentId="8_{977A7139-20D1-48FF-B23F-D5A14524B952}" xr6:coauthVersionLast="47" xr6:coauthVersionMax="47" xr10:uidLastSave="{00000000-0000-0000-0000-000000000000}"/>
  <bookViews>
    <workbookView xWindow="-120" yWindow="-120" windowWidth="20730" windowHeight="11160" xr2:uid="{3DCD870E-5032-4C4F-A0EE-1EDAE1EB46A3}"/>
  </bookViews>
  <sheets>
    <sheet name="第三号第一様式" sheetId="1" r:id="rId1"/>
  </sheets>
  <definedNames>
    <definedName name="_xlnm.Print_Titles" localSheetId="0">第三号第一様式!$1:$6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E36" i="1"/>
  <c r="E35" i="1"/>
  <c r="E34" i="1"/>
  <c r="E33" i="1"/>
  <c r="I32" i="1"/>
  <c r="E32" i="1"/>
  <c r="I31" i="1"/>
  <c r="E31" i="1"/>
  <c r="I30" i="1"/>
  <c r="E30" i="1"/>
  <c r="I29" i="1"/>
  <c r="E29" i="1"/>
  <c r="I28" i="1"/>
  <c r="E28" i="1"/>
  <c r="I27" i="1"/>
  <c r="E27" i="1"/>
  <c r="H26" i="1"/>
  <c r="G26" i="1"/>
  <c r="G36" i="1" s="1"/>
  <c r="I36" i="1" s="1"/>
  <c r="E26" i="1"/>
  <c r="I25" i="1"/>
  <c r="E25" i="1"/>
  <c r="I24" i="1"/>
  <c r="E24" i="1"/>
  <c r="E23" i="1"/>
  <c r="E22" i="1"/>
  <c r="I21" i="1"/>
  <c r="E21" i="1"/>
  <c r="D21" i="1"/>
  <c r="C21" i="1"/>
  <c r="I20" i="1"/>
  <c r="E20" i="1"/>
  <c r="I19" i="1"/>
  <c r="E19" i="1"/>
  <c r="I18" i="1"/>
  <c r="E18" i="1"/>
  <c r="D18" i="1"/>
  <c r="D17" i="1" s="1"/>
  <c r="C18" i="1"/>
  <c r="H17" i="1"/>
  <c r="H22" i="1" s="1"/>
  <c r="H37" i="1" s="1"/>
  <c r="G17" i="1"/>
  <c r="I17" i="1" s="1"/>
  <c r="C17" i="1"/>
  <c r="E17" i="1" s="1"/>
  <c r="I16" i="1"/>
  <c r="I15" i="1"/>
  <c r="I14" i="1"/>
  <c r="E14" i="1"/>
  <c r="I13" i="1"/>
  <c r="E13" i="1"/>
  <c r="I12" i="1"/>
  <c r="E12" i="1"/>
  <c r="I11" i="1"/>
  <c r="E11" i="1"/>
  <c r="I10" i="1"/>
  <c r="E10" i="1"/>
  <c r="H9" i="1"/>
  <c r="I9" i="1" s="1"/>
  <c r="G9" i="1"/>
  <c r="G22" i="1" s="1"/>
  <c r="E9" i="1"/>
  <c r="D9" i="1"/>
  <c r="D37" i="1" s="1"/>
  <c r="C9" i="1"/>
  <c r="C37" i="1" s="1"/>
  <c r="G37" i="1" l="1"/>
  <c r="I37" i="1" s="1"/>
  <c r="I22" i="1"/>
  <c r="E37" i="1"/>
  <c r="I26" i="1"/>
</calcChain>
</file>

<file path=xl/sharedStrings.xml><?xml version="1.0" encoding="utf-8"?>
<sst xmlns="http://schemas.openxmlformats.org/spreadsheetml/2006/main" count="65" uniqueCount="60">
  <si>
    <t>第三号第一様式（第二十七条第四項関係）</t>
    <phoneticPr fontId="4"/>
  </si>
  <si>
    <t>法人単位貸借対照表</t>
    <phoneticPr fontId="2"/>
  </si>
  <si>
    <t>令和3年3月31日現在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</si>
  <si>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</si>
  <si>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</si>
  <si>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</si>
  <si>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</si>
  <si>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</si>
  <si>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</si>
  <si>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</si>
  <si>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</si>
  <si>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</si>
  <si>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事業未払金</t>
  </si>
  <si>
    <t>　事業未収金</t>
  </si>
  <si>
    <t>　その他の未払金</t>
  </si>
  <si>
    <t>　未収補助金</t>
  </si>
  <si>
    <t>　１年以内返済予定設備資金借入金</t>
  </si>
  <si>
    <t>　原材料</t>
  </si>
  <si>
    <t>　預り金</t>
  </si>
  <si>
    <t>　仮払金</t>
  </si>
  <si>
    <t>　職員預り金</t>
  </si>
  <si>
    <t>　仮受金</t>
  </si>
  <si>
    <t>　賞与引当金</t>
  </si>
  <si>
    <t>固定資産</t>
  </si>
  <si>
    <t>固定負債</t>
  </si>
  <si>
    <t>基本財産</t>
  </si>
  <si>
    <t>　設備資金借入金</t>
  </si>
  <si>
    <t>　土地</t>
  </si>
  <si>
    <t>　長期運営資金借入金</t>
  </si>
  <si>
    <t>　建物</t>
  </si>
  <si>
    <t>　退職給付引当金</t>
  </si>
  <si>
    <t>その他の固定資産</t>
  </si>
  <si>
    <t>　長期預かり敷金</t>
  </si>
  <si>
    <t>負債の部合計</t>
  </si>
  <si>
    <t>純資産の部</t>
  </si>
  <si>
    <t>　構築物</t>
  </si>
  <si>
    <t>基本金</t>
  </si>
  <si>
    <t>　機械及び装置</t>
  </si>
  <si>
    <t>国庫補助金等特別積立金</t>
  </si>
  <si>
    <t>　車輌運搬具</t>
  </si>
  <si>
    <t>その他の積立金</t>
  </si>
  <si>
    <t>　器具及び備品</t>
  </si>
  <si>
    <t>　修繕費積立金</t>
  </si>
  <si>
    <t>　権利</t>
  </si>
  <si>
    <t>　人件費積立金</t>
  </si>
  <si>
    <t>　ソフトウェア</t>
  </si>
  <si>
    <t>　備品等購入積立金</t>
  </si>
  <si>
    <t>　退職給付引当資産</t>
  </si>
  <si>
    <t>　工賃変動積立金</t>
  </si>
  <si>
    <t>　修繕費積立資産</t>
  </si>
  <si>
    <t>次期繰越活動増減差額</t>
  </si>
  <si>
    <t>　人件費積立資産</t>
  </si>
  <si>
    <t>（うち当期活動増減差額）</t>
  </si>
  <si>
    <t>　備品等購入積立資産</t>
  </si>
  <si>
    <t>　工賃変動積立資産</t>
  </si>
  <si>
    <t>　差入保証金</t>
  </si>
  <si>
    <t>　その他の固定資産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</si>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</sst>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68F55800-0FFA-48E6-B90B-58195AEB1D0B}"/>
    <cellStyle name="標準 3" xfId="2" xr:uid="{4FAE0116-BBAE-4A71-9C16-697AD2133C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76123-F8BA-42E0-A970-12AF32EFA93C}">
  <sheetPr>
    <pageSetUpPr fitToPage="1"/>
  </sheetPr>
  <dimension ref="B1:I37"/>
  <sheetViews>
    <sheetView showGridLines="0" tabSelected="1" workbookViewId="0"/>
  </sheetViews>
  <sheetFormatPr defaultRowHeight="18.75" x14ac:dyDescent="0.4"/>
  <cols>
    <col min="1" max="1" width="2.87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2:9" x14ac:dyDescent="0.4">
      <c r="B1" s="1"/>
      <c r="C1" s="1"/>
      <c r="D1" s="1"/>
      <c r="E1" s="1"/>
      <c r="F1" s="1"/>
      <c r="G1" s="1"/>
      <c r="H1" s="1"/>
      <c r="I1" s="1"/>
    </row>
    <row r="2" spans="2:9" ht="21" x14ac:dyDescent="0.4">
      <c r="B2" s="2"/>
      <c r="C2" s="1"/>
      <c r="D2" s="1"/>
      <c r="E2" s="1"/>
      <c r="F2" s="1"/>
      <c r="G2" s="1"/>
      <c r="H2" s="3"/>
      <c r="I2" s="3" t="s">
        <v>0</v>
      </c>
    </row>
    <row r="3" spans="2:9" ht="21" x14ac:dyDescent="0.4">
      <c r="B3" s="4" t="s">
        <v>1</v>
      </c>
      <c r="C3" s="4"/>
      <c r="D3" s="4"/>
      <c r="E3" s="4"/>
      <c r="F3" s="4"/>
      <c r="G3" s="4"/>
      <c r="H3" s="4"/>
      <c r="I3" s="4"/>
    </row>
    <row r="4" spans="2:9" ht="21" x14ac:dyDescent="0.4">
      <c r="B4" s="5"/>
      <c r="C4" s="2"/>
      <c r="D4" s="1"/>
      <c r="E4" s="1"/>
      <c r="F4" s="1"/>
      <c r="G4" s="1"/>
      <c r="H4" s="1"/>
      <c r="I4" s="1"/>
    </row>
    <row r="5" spans="2:9" ht="21" x14ac:dyDescent="0.4">
      <c r="B5" s="6" t="s">
        <v>2</v>
      </c>
      <c r="C5" s="6"/>
      <c r="D5" s="6"/>
      <c r="E5" s="6"/>
      <c r="F5" s="6"/>
      <c r="G5" s="6"/>
      <c r="H5" s="6"/>
      <c r="I5" s="6"/>
    </row>
    <row r="6" spans="2:9" x14ac:dyDescent="0.4">
      <c r="B6" s="7"/>
      <c r="C6" s="1"/>
      <c r="D6" s="1"/>
      <c r="E6" s="1"/>
      <c r="F6" s="1"/>
      <c r="G6" s="1"/>
      <c r="H6" s="1"/>
      <c r="I6" s="8" t="s">
        <v>3</v>
      </c>
    </row>
    <row r="7" spans="2:9" x14ac:dyDescent="0.4">
      <c r="B7" s="9" t="s">
        <v>4</v>
      </c>
      <c r="C7" s="10"/>
      <c r="D7" s="10"/>
      <c r="E7" s="11"/>
      <c r="F7" s="9" t="s">
        <v>5</v>
      </c>
      <c r="G7" s="10"/>
      <c r="H7" s="10"/>
      <c r="I7" s="11"/>
    </row>
    <row r="8" spans="2:9" x14ac:dyDescent="0.4">
      <c r="B8" s="12"/>
      <c r="C8" s="12" t="s">
        <v>6</v>
      </c>
      <c r="D8" s="12" t="s">
        <v>7</v>
      </c>
      <c r="E8" s="12" t="s">
        <v>8</v>
      </c>
      <c r="F8" s="13"/>
      <c r="G8" s="12" t="s">
        <v>6</v>
      </c>
      <c r="H8" s="12" t="s">
        <v>7</v>
      </c>
      <c r="I8" s="12" t="s">
        <v>8</v>
      </c>
    </row>
    <row r="9" spans="2:9" x14ac:dyDescent="0.4">
      <c r="B9" s="14" t="s">
        <v>9</v>
      </c>
      <c r="C9" s="15">
        <f>+C10+C11+C12+C13+C14</f>
        <v>221779829</v>
      </c>
      <c r="D9" s="16">
        <f>+D10+D11+D12+D13+D14</f>
        <v>235189955</v>
      </c>
      <c r="E9" s="15">
        <f>C9-D9</f>
        <v>-13410126</v>
      </c>
      <c r="F9" s="14" t="s">
        <v>10</v>
      </c>
      <c r="G9" s="15">
        <f>+G10+G11+G12+G13+G14+G15+G16</f>
        <v>74406375</v>
      </c>
      <c r="H9" s="16">
        <f>+H10+H11+H12+H13+H14+H15+H16</f>
        <v>34444645</v>
      </c>
      <c r="I9" s="15">
        <f>G9-H9</f>
        <v>39961730</v>
      </c>
    </row>
    <row r="10" spans="2:9" x14ac:dyDescent="0.4">
      <c r="B10" s="17" t="s">
        <v>11</v>
      </c>
      <c r="C10" s="18">
        <v>134764997</v>
      </c>
      <c r="D10" s="19">
        <v>190423360</v>
      </c>
      <c r="E10" s="18">
        <f t="shared" ref="E10:E37" si="0">C10-D10</f>
        <v>-55658363</v>
      </c>
      <c r="F10" s="20" t="s">
        <v>12</v>
      </c>
      <c r="G10" s="21">
        <v>25771789</v>
      </c>
      <c r="H10" s="22">
        <v>16356403</v>
      </c>
      <c r="I10" s="21">
        <f t="shared" ref="I10:I37" si="1">G10-H10</f>
        <v>9415386</v>
      </c>
    </row>
    <row r="11" spans="2:9" x14ac:dyDescent="0.4">
      <c r="B11" s="20" t="s">
        <v>13</v>
      </c>
      <c r="C11" s="21">
        <v>54573491</v>
      </c>
      <c r="D11" s="22">
        <v>44642139</v>
      </c>
      <c r="E11" s="21">
        <f t="shared" si="0"/>
        <v>9931352</v>
      </c>
      <c r="F11" s="20" t="s">
        <v>14</v>
      </c>
      <c r="G11" s="21">
        <v>31500000</v>
      </c>
      <c r="H11" s="22"/>
      <c r="I11" s="21">
        <f t="shared" si="1"/>
        <v>31500000</v>
      </c>
    </row>
    <row r="12" spans="2:9" x14ac:dyDescent="0.4">
      <c r="B12" s="20" t="s">
        <v>15</v>
      </c>
      <c r="C12" s="21">
        <v>31500000</v>
      </c>
      <c r="D12" s="22"/>
      <c r="E12" s="21">
        <f t="shared" si="0"/>
        <v>31500000</v>
      </c>
      <c r="F12" s="20" t="s">
        <v>16</v>
      </c>
      <c r="G12" s="21">
        <v>2232000</v>
      </c>
      <c r="H12" s="22">
        <v>2232000</v>
      </c>
      <c r="I12" s="21">
        <f t="shared" si="1"/>
        <v>0</v>
      </c>
    </row>
    <row r="13" spans="2:9" x14ac:dyDescent="0.4">
      <c r="B13" s="20" t="s">
        <v>17</v>
      </c>
      <c r="C13" s="21">
        <v>98156</v>
      </c>
      <c r="D13" s="22">
        <v>77302</v>
      </c>
      <c r="E13" s="21">
        <f t="shared" si="0"/>
        <v>20854</v>
      </c>
      <c r="F13" s="20" t="s">
        <v>18</v>
      </c>
      <c r="G13" s="21">
        <v>111411</v>
      </c>
      <c r="H13" s="22">
        <v>134234</v>
      </c>
      <c r="I13" s="21">
        <f t="shared" si="1"/>
        <v>-22823</v>
      </c>
    </row>
    <row r="14" spans="2:9" x14ac:dyDescent="0.4">
      <c r="B14" s="20" t="s">
        <v>19</v>
      </c>
      <c r="C14" s="21">
        <v>843185</v>
      </c>
      <c r="D14" s="22">
        <v>47154</v>
      </c>
      <c r="E14" s="21">
        <f t="shared" si="0"/>
        <v>796031</v>
      </c>
      <c r="F14" s="20" t="s">
        <v>20</v>
      </c>
      <c r="G14" s="21">
        <v>1140511</v>
      </c>
      <c r="H14" s="22">
        <v>3181008</v>
      </c>
      <c r="I14" s="21">
        <f t="shared" si="1"/>
        <v>-2040497</v>
      </c>
    </row>
    <row r="15" spans="2:9" x14ac:dyDescent="0.4">
      <c r="B15" s="20"/>
      <c r="C15" s="21"/>
      <c r="D15" s="21"/>
      <c r="E15" s="21"/>
      <c r="F15" s="20" t="s">
        <v>21</v>
      </c>
      <c r="G15" s="21">
        <v>2600664</v>
      </c>
      <c r="H15" s="22">
        <v>481000</v>
      </c>
      <c r="I15" s="21">
        <f t="shared" si="1"/>
        <v>2119664</v>
      </c>
    </row>
    <row r="16" spans="2:9" x14ac:dyDescent="0.4">
      <c r="B16" s="20"/>
      <c r="C16" s="21"/>
      <c r="D16" s="21"/>
      <c r="E16" s="21"/>
      <c r="F16" s="20" t="s">
        <v>22</v>
      </c>
      <c r="G16" s="21">
        <v>11050000</v>
      </c>
      <c r="H16" s="22">
        <v>12060000</v>
      </c>
      <c r="I16" s="21">
        <f t="shared" si="1"/>
        <v>-1010000</v>
      </c>
    </row>
    <row r="17" spans="2:9" x14ac:dyDescent="0.4">
      <c r="B17" s="14" t="s">
        <v>23</v>
      </c>
      <c r="C17" s="15">
        <f>+C18 +C21</f>
        <v>458696434</v>
      </c>
      <c r="D17" s="16">
        <f>+D18 +D21</f>
        <v>298656606</v>
      </c>
      <c r="E17" s="15">
        <f t="shared" si="0"/>
        <v>160039828</v>
      </c>
      <c r="F17" s="14" t="s">
        <v>24</v>
      </c>
      <c r="G17" s="15">
        <f>+G18+G19+G20+G21</f>
        <v>87217494</v>
      </c>
      <c r="H17" s="16">
        <f>+H18+H19+H20+H21</f>
        <v>38084522</v>
      </c>
      <c r="I17" s="15">
        <f t="shared" si="1"/>
        <v>49132972</v>
      </c>
    </row>
    <row r="18" spans="2:9" x14ac:dyDescent="0.4">
      <c r="B18" s="14" t="s">
        <v>25</v>
      </c>
      <c r="C18" s="15">
        <f>+C19+C20</f>
        <v>375588318</v>
      </c>
      <c r="D18" s="16">
        <f>+D19+D20</f>
        <v>238426235</v>
      </c>
      <c r="E18" s="15">
        <f t="shared" si="0"/>
        <v>137162083</v>
      </c>
      <c r="F18" s="17" t="s">
        <v>26</v>
      </c>
      <c r="G18" s="18">
        <v>64934000</v>
      </c>
      <c r="H18" s="19">
        <v>27166000</v>
      </c>
      <c r="I18" s="18">
        <f t="shared" si="1"/>
        <v>37768000</v>
      </c>
    </row>
    <row r="19" spans="2:9" x14ac:dyDescent="0.4">
      <c r="B19" s="17" t="s">
        <v>27</v>
      </c>
      <c r="C19" s="18">
        <v>126849740</v>
      </c>
      <c r="D19" s="19">
        <v>126849740</v>
      </c>
      <c r="E19" s="18">
        <f t="shared" si="0"/>
        <v>0</v>
      </c>
      <c r="F19" s="20" t="s">
        <v>28</v>
      </c>
      <c r="G19" s="21">
        <v>10000000</v>
      </c>
      <c r="H19" s="22"/>
      <c r="I19" s="21">
        <f t="shared" si="1"/>
        <v>10000000</v>
      </c>
    </row>
    <row r="20" spans="2:9" x14ac:dyDescent="0.4">
      <c r="B20" s="20" t="s">
        <v>29</v>
      </c>
      <c r="C20" s="21">
        <v>248738578</v>
      </c>
      <c r="D20" s="22">
        <v>111576495</v>
      </c>
      <c r="E20" s="21">
        <f t="shared" si="0"/>
        <v>137162083</v>
      </c>
      <c r="F20" s="20" t="s">
        <v>30</v>
      </c>
      <c r="G20" s="21">
        <v>11633494</v>
      </c>
      <c r="H20" s="22">
        <v>10318522</v>
      </c>
      <c r="I20" s="21">
        <f t="shared" si="1"/>
        <v>1314972</v>
      </c>
    </row>
    <row r="21" spans="2:9" x14ac:dyDescent="0.4">
      <c r="B21" s="14" t="s">
        <v>31</v>
      </c>
      <c r="C21" s="15">
        <f>+C22+C23+C24+C25+C26+C27+C28+C29+C30+C31+C32+C33+C34+C35+C36</f>
        <v>83108116</v>
      </c>
      <c r="D21" s="16">
        <f>+D22+D23+D24+D25+D26+D27+D28+D29+D30+D31+D32+D33+D34+D35+D36</f>
        <v>60230371</v>
      </c>
      <c r="E21" s="15">
        <f t="shared" si="0"/>
        <v>22877745</v>
      </c>
      <c r="F21" s="20" t="s">
        <v>32</v>
      </c>
      <c r="G21" s="21">
        <v>650000</v>
      </c>
      <c r="H21" s="22">
        <v>600000</v>
      </c>
      <c r="I21" s="21">
        <f t="shared" si="1"/>
        <v>50000</v>
      </c>
    </row>
    <row r="22" spans="2:9" x14ac:dyDescent="0.4">
      <c r="B22" s="17" t="s">
        <v>27</v>
      </c>
      <c r="C22" s="18">
        <v>7873000</v>
      </c>
      <c r="D22" s="19">
        <v>3528000</v>
      </c>
      <c r="E22" s="18">
        <f t="shared" si="0"/>
        <v>4345000</v>
      </c>
      <c r="F22" s="14" t="s">
        <v>33</v>
      </c>
      <c r="G22" s="15">
        <f>+G9 +G17</f>
        <v>161623869</v>
      </c>
      <c r="H22" s="15">
        <f>+H9 +H17</f>
        <v>72529167</v>
      </c>
      <c r="I22" s="15">
        <f t="shared" si="1"/>
        <v>89094702</v>
      </c>
    </row>
    <row r="23" spans="2:9" x14ac:dyDescent="0.4">
      <c r="B23" s="20" t="s">
        <v>29</v>
      </c>
      <c r="C23" s="21">
        <v>3158767</v>
      </c>
      <c r="D23" s="22">
        <v>3350600</v>
      </c>
      <c r="E23" s="21">
        <f t="shared" si="0"/>
        <v>-191833</v>
      </c>
      <c r="F23" s="23" t="s">
        <v>34</v>
      </c>
      <c r="G23" s="24"/>
      <c r="H23" s="24"/>
      <c r="I23" s="25"/>
    </row>
    <row r="24" spans="2:9" x14ac:dyDescent="0.4">
      <c r="B24" s="20" t="s">
        <v>35</v>
      </c>
      <c r="C24" s="21">
        <v>18205630</v>
      </c>
      <c r="D24" s="22">
        <v>4869771</v>
      </c>
      <c r="E24" s="21">
        <f t="shared" si="0"/>
        <v>13335859</v>
      </c>
      <c r="F24" s="17" t="s">
        <v>36</v>
      </c>
      <c r="G24" s="18">
        <v>23192000</v>
      </c>
      <c r="H24" s="19">
        <v>23192000</v>
      </c>
      <c r="I24" s="18">
        <f t="shared" si="1"/>
        <v>0</v>
      </c>
    </row>
    <row r="25" spans="2:9" x14ac:dyDescent="0.4">
      <c r="B25" s="20" t="s">
        <v>37</v>
      </c>
      <c r="C25" s="21">
        <v>10</v>
      </c>
      <c r="D25" s="22">
        <v>11</v>
      </c>
      <c r="E25" s="21">
        <f t="shared" si="0"/>
        <v>-1</v>
      </c>
      <c r="F25" s="20" t="s">
        <v>38</v>
      </c>
      <c r="G25" s="21">
        <v>80183106</v>
      </c>
      <c r="H25" s="22">
        <v>50306599</v>
      </c>
      <c r="I25" s="21">
        <f t="shared" si="1"/>
        <v>29876507</v>
      </c>
    </row>
    <row r="26" spans="2:9" x14ac:dyDescent="0.4">
      <c r="B26" s="20" t="s">
        <v>39</v>
      </c>
      <c r="C26" s="21">
        <v>20180785</v>
      </c>
      <c r="D26" s="22">
        <v>19025183</v>
      </c>
      <c r="E26" s="21">
        <f t="shared" si="0"/>
        <v>1155602</v>
      </c>
      <c r="F26" s="20" t="s">
        <v>40</v>
      </c>
      <c r="G26" s="21">
        <f>+G27+G28+G29+G30</f>
        <v>13383873</v>
      </c>
      <c r="H26" s="22">
        <f>+H27+H28+H29+H30</f>
        <v>13254152</v>
      </c>
      <c r="I26" s="21">
        <f t="shared" si="1"/>
        <v>129721</v>
      </c>
    </row>
    <row r="27" spans="2:9" x14ac:dyDescent="0.4">
      <c r="B27" s="20" t="s">
        <v>41</v>
      </c>
      <c r="C27" s="21">
        <v>7890545</v>
      </c>
      <c r="D27" s="22">
        <v>5129979</v>
      </c>
      <c r="E27" s="21">
        <f t="shared" si="0"/>
        <v>2760566</v>
      </c>
      <c r="F27" s="20" t="s">
        <v>42</v>
      </c>
      <c r="G27" s="21">
        <v>8000000</v>
      </c>
      <c r="H27" s="22">
        <v>8000000</v>
      </c>
      <c r="I27" s="21">
        <f t="shared" si="1"/>
        <v>0</v>
      </c>
    </row>
    <row r="28" spans="2:9" x14ac:dyDescent="0.4">
      <c r="B28" s="20" t="s">
        <v>43</v>
      </c>
      <c r="C28" s="21">
        <v>114884</v>
      </c>
      <c r="D28" s="22">
        <v>114884</v>
      </c>
      <c r="E28" s="21">
        <f t="shared" si="0"/>
        <v>0</v>
      </c>
      <c r="F28" s="20" t="s">
        <v>44</v>
      </c>
      <c r="G28" s="21">
        <v>2000000</v>
      </c>
      <c r="H28" s="22">
        <v>2000000</v>
      </c>
      <c r="I28" s="21">
        <f t="shared" si="1"/>
        <v>0</v>
      </c>
    </row>
    <row r="29" spans="2:9" x14ac:dyDescent="0.4">
      <c r="B29" s="20" t="s">
        <v>45</v>
      </c>
      <c r="C29" s="21"/>
      <c r="D29" s="22">
        <v>3071</v>
      </c>
      <c r="E29" s="21">
        <f t="shared" si="0"/>
        <v>-3071</v>
      </c>
      <c r="F29" s="20" t="s">
        <v>46</v>
      </c>
      <c r="G29" s="21">
        <v>3150000</v>
      </c>
      <c r="H29" s="22">
        <v>3150000</v>
      </c>
      <c r="I29" s="21">
        <f t="shared" si="1"/>
        <v>0</v>
      </c>
    </row>
    <row r="30" spans="2:9" x14ac:dyDescent="0.4">
      <c r="B30" s="20" t="s">
        <v>47</v>
      </c>
      <c r="C30" s="21">
        <v>11633494</v>
      </c>
      <c r="D30" s="22">
        <v>10318522</v>
      </c>
      <c r="E30" s="21">
        <f t="shared" si="0"/>
        <v>1314972</v>
      </c>
      <c r="F30" s="20" t="s">
        <v>48</v>
      </c>
      <c r="G30" s="21">
        <v>233873</v>
      </c>
      <c r="H30" s="22">
        <v>104152</v>
      </c>
      <c r="I30" s="21">
        <f t="shared" si="1"/>
        <v>129721</v>
      </c>
    </row>
    <row r="31" spans="2:9" x14ac:dyDescent="0.4">
      <c r="B31" s="20" t="s">
        <v>49</v>
      </c>
      <c r="C31" s="21">
        <v>8000000</v>
      </c>
      <c r="D31" s="22">
        <v>8000000</v>
      </c>
      <c r="E31" s="21">
        <f t="shared" si="0"/>
        <v>0</v>
      </c>
      <c r="F31" s="20" t="s">
        <v>50</v>
      </c>
      <c r="G31" s="21">
        <v>402093415</v>
      </c>
      <c r="H31" s="22">
        <v>374564643</v>
      </c>
      <c r="I31" s="21">
        <f t="shared" si="1"/>
        <v>27528772</v>
      </c>
    </row>
    <row r="32" spans="2:9" x14ac:dyDescent="0.4">
      <c r="B32" s="20" t="s">
        <v>51</v>
      </c>
      <c r="C32" s="21">
        <v>2000000</v>
      </c>
      <c r="D32" s="22">
        <v>2000000</v>
      </c>
      <c r="E32" s="21">
        <f t="shared" si="0"/>
        <v>0</v>
      </c>
      <c r="F32" s="20" t="s">
        <v>52</v>
      </c>
      <c r="G32" s="21">
        <v>27658493</v>
      </c>
      <c r="H32" s="22">
        <v>17638919</v>
      </c>
      <c r="I32" s="21">
        <f t="shared" si="1"/>
        <v>10019574</v>
      </c>
    </row>
    <row r="33" spans="2:9" x14ac:dyDescent="0.4">
      <c r="B33" s="20" t="s">
        <v>53</v>
      </c>
      <c r="C33" s="21">
        <v>3150000</v>
      </c>
      <c r="D33" s="22">
        <v>3150000</v>
      </c>
      <c r="E33" s="21">
        <f t="shared" si="0"/>
        <v>0</v>
      </c>
      <c r="F33" s="20"/>
      <c r="G33" s="21"/>
      <c r="H33" s="21"/>
      <c r="I33" s="21"/>
    </row>
    <row r="34" spans="2:9" x14ac:dyDescent="0.4">
      <c r="B34" s="20" t="s">
        <v>54</v>
      </c>
      <c r="C34" s="21">
        <v>233873</v>
      </c>
      <c r="D34" s="22">
        <v>104152</v>
      </c>
      <c r="E34" s="21">
        <f t="shared" si="0"/>
        <v>129721</v>
      </c>
      <c r="F34" s="20"/>
      <c r="G34" s="21"/>
      <c r="H34" s="21"/>
      <c r="I34" s="21"/>
    </row>
    <row r="35" spans="2:9" x14ac:dyDescent="0.4">
      <c r="B35" s="20" t="s">
        <v>55</v>
      </c>
      <c r="C35" s="21">
        <v>316000</v>
      </c>
      <c r="D35" s="22">
        <v>316000</v>
      </c>
      <c r="E35" s="21">
        <f t="shared" si="0"/>
        <v>0</v>
      </c>
      <c r="F35" s="26"/>
      <c r="G35" s="27"/>
      <c r="H35" s="27"/>
      <c r="I35" s="27"/>
    </row>
    <row r="36" spans="2:9" x14ac:dyDescent="0.4">
      <c r="B36" s="20" t="s">
        <v>56</v>
      </c>
      <c r="C36" s="21">
        <v>351128</v>
      </c>
      <c r="D36" s="22">
        <v>320198</v>
      </c>
      <c r="E36" s="21">
        <f t="shared" si="0"/>
        <v>30930</v>
      </c>
      <c r="F36" s="14" t="s">
        <v>57</v>
      </c>
      <c r="G36" s="15">
        <f>+G24 +G25 +G26 +G31</f>
        <v>518852394</v>
      </c>
      <c r="H36" s="15">
        <f>+H24 +H25 +H26 +H31</f>
        <v>461317394</v>
      </c>
      <c r="I36" s="15">
        <f t="shared" si="1"/>
        <v>57535000</v>
      </c>
    </row>
    <row r="37" spans="2:9" x14ac:dyDescent="0.4">
      <c r="B37" s="14" t="s">
        <v>58</v>
      </c>
      <c r="C37" s="15">
        <f>+C9 +C17</f>
        <v>680476263</v>
      </c>
      <c r="D37" s="15">
        <f>+D9 +D17</f>
        <v>533846561</v>
      </c>
      <c r="E37" s="15">
        <f t="shared" si="0"/>
        <v>146629702</v>
      </c>
      <c r="F37" s="28" t="s">
        <v>59</v>
      </c>
      <c r="G37" s="29">
        <f>+G22 +G36</f>
        <v>680476263</v>
      </c>
      <c r="H37" s="29">
        <f>+H22 +H36</f>
        <v>533846561</v>
      </c>
      <c r="I37" s="29">
        <f t="shared" si="1"/>
        <v>146629702</v>
      </c>
    </row>
  </sheetData>
  <mergeCells count="5">
    <mergeCell ref="B3:I3"/>
    <mergeCell ref="B5:I5"/>
    <mergeCell ref="B7:E7"/>
    <mergeCell ref="F7:I7"/>
    <mergeCell ref="F23:I23"/>
  </mergeCells>
  <phoneticPr fontId="2"/>
  <pageMargins left="0.7" right="0.7" top="0.75" bottom="0.75" header="0.3" footer="0.3"/>
  <pageSetup paperSize="9" fitToHeight="0" orientation="portrait" r:id="rId1"/>
  <headerFooter>
    <oddHeader>&amp;L松山手をつなぐ育成会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第三号第一様式</vt:lpstr>
      <vt:lpstr>第三号第一様式!Print_Titles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tsukushien02</dc:creator>
  <cp:lastModifiedBy>tsukushien02</cp:lastModifiedBy>
  <dcterms:created xsi:type="dcterms:W3CDTF">2021-07-12T02:49:26Z</dcterms:created>
  <dcterms:modified xsi:type="dcterms:W3CDTF">2021-07-12T02:49:27Z</dcterms:modified>
</cp:coreProperties>
</file>