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kushien02\Desktop\"/>
    </mc:Choice>
  </mc:AlternateContent>
  <xr:revisionPtr revIDLastSave="0" documentId="8_{C597C4E1-0388-4642-9CB0-DDCB3F4C9A80}" xr6:coauthVersionLast="47" xr6:coauthVersionMax="47" xr10:uidLastSave="{00000000-0000-0000-0000-000000000000}"/>
  <bookViews>
    <workbookView xWindow="-120" yWindow="-120" windowWidth="20730" windowHeight="11160" xr2:uid="{45126DEB-A46F-4F36-9B7E-3B9E88E07285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8" i="1"/>
  <c r="F35" i="1"/>
  <c r="G35" i="1" s="1"/>
  <c r="E35" i="1"/>
  <c r="G34" i="1"/>
  <c r="G33" i="1"/>
  <c r="F32" i="1"/>
  <c r="F36" i="1" s="1"/>
  <c r="E32" i="1"/>
  <c r="G32" i="1" s="1"/>
  <c r="G31" i="1"/>
  <c r="G30" i="1"/>
  <c r="G29" i="1"/>
  <c r="F26" i="1"/>
  <c r="E26" i="1"/>
  <c r="G26" i="1" s="1"/>
  <c r="G25" i="1"/>
  <c r="G24" i="1"/>
  <c r="F23" i="1"/>
  <c r="F27" i="1" s="1"/>
  <c r="E23" i="1"/>
  <c r="E27" i="1" s="1"/>
  <c r="G27" i="1" s="1"/>
  <c r="G22" i="1"/>
  <c r="G21" i="1"/>
  <c r="F19" i="1"/>
  <c r="E19" i="1"/>
  <c r="G19" i="1" s="1"/>
  <c r="G18" i="1"/>
  <c r="G17" i="1"/>
  <c r="G16" i="1"/>
  <c r="G15" i="1"/>
  <c r="G14" i="1"/>
  <c r="G13" i="1"/>
  <c r="G12" i="1"/>
  <c r="F12" i="1"/>
  <c r="F20" i="1" s="1"/>
  <c r="F28" i="1" s="1"/>
  <c r="F37" i="1" s="1"/>
  <c r="F39" i="1" s="1"/>
  <c r="F43" i="1" s="1"/>
  <c r="E12" i="1"/>
  <c r="E20" i="1" s="1"/>
  <c r="G11" i="1"/>
  <c r="G10" i="1"/>
  <c r="G9" i="1"/>
  <c r="G8" i="1"/>
  <c r="E28" i="1" l="1"/>
  <c r="G20" i="1"/>
  <c r="G23" i="1"/>
  <c r="E36" i="1"/>
  <c r="G36" i="1" s="1"/>
  <c r="E37" i="1" l="1"/>
  <c r="G28" i="1"/>
  <c r="E39" i="1" l="1"/>
  <c r="G37" i="1"/>
  <c r="E43" i="1" l="1"/>
  <c r="G43" i="1" s="1"/>
  <c r="G39" i="1"/>
</calcChain>
</file>

<file path=xl/sharedStrings.xml><?xml version="1.0" encoding="utf-8"?>
<sst xmlns="http://schemas.openxmlformats.org/spreadsheetml/2006/main" count="54" uniqueCount="50">
  <si>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</si>
  <si>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</si>
  <si>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</si>
  <si>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</si>
  <si>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</si>
  <si>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</si>
  <si>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</si>
  <si>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</si>
  <si>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</si>
  <si>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</si>
  <si>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</si>
  <si>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障害福祉サービス等事業収益</t>
  </si>
  <si>
    <t>その他の事業収益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</si>
  <si>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</si>
  <si>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</si>
  <si>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</si>
  <si>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</si>
  <si>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</si>
  <si>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</si>
  <si>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</si>
  <si>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</si>
  <si>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</si>
  <si>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</si>
  <si>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</si>
  <si>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</si>
  <si>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</si>
  <si>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</si>
  <si>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</si>
  <si>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</si>
  <si>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</si>
  <si>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</si>
  <si>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</si>
  <si>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</si>
  <si>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</si>
  <si>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</si>
  <si>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固定資産売却益</t>
  </si>
  <si>
    <t>その他の特別収益</t>
  </si>
  <si>
    <t>特別収益計（８）</t>
  </si>
  <si>
    <t>固定資産売却損・処分損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</si>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</sst>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327468ED-8EA8-4211-8350-579B4FE1589F}"/>
    <cellStyle name="標準 3" xfId="1" xr:uid="{FCFC789C-A06F-4EE0-8C61-BAA05625D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7660-60D7-4108-882B-675ED4883447}">
  <sheetPr>
    <pageSetUpPr fitToPage="1"/>
  </sheetPr>
  <dimension ref="B2:G43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2636090</v>
      </c>
      <c r="F8" s="13">
        <v>2887123</v>
      </c>
      <c r="G8" s="12">
        <f>E8-F8</f>
        <v>-251033</v>
      </c>
    </row>
    <row r="9" spans="2:7" x14ac:dyDescent="0.4">
      <c r="B9" s="14"/>
      <c r="C9" s="14"/>
      <c r="D9" s="15" t="s">
        <v>11</v>
      </c>
      <c r="E9" s="16">
        <v>270540680</v>
      </c>
      <c r="F9" s="17">
        <v>257802189</v>
      </c>
      <c r="G9" s="16">
        <f t="shared" ref="G9:G43" si="0">E9-F9</f>
        <v>12738491</v>
      </c>
    </row>
    <row r="10" spans="2:7" x14ac:dyDescent="0.4">
      <c r="B10" s="14"/>
      <c r="C10" s="14"/>
      <c r="D10" s="15" t="s">
        <v>12</v>
      </c>
      <c r="E10" s="16">
        <v>365410</v>
      </c>
      <c r="F10" s="17"/>
      <c r="G10" s="16">
        <f t="shared" si="0"/>
        <v>365410</v>
      </c>
    </row>
    <row r="11" spans="2:7" x14ac:dyDescent="0.4">
      <c r="B11" s="14"/>
      <c r="C11" s="14"/>
      <c r="D11" s="15" t="s">
        <v>13</v>
      </c>
      <c r="E11" s="16">
        <v>100000</v>
      </c>
      <c r="F11" s="18">
        <v>0</v>
      </c>
      <c r="G11" s="16">
        <f t="shared" si="0"/>
        <v>100000</v>
      </c>
    </row>
    <row r="12" spans="2:7" x14ac:dyDescent="0.4">
      <c r="B12" s="14"/>
      <c r="C12" s="19"/>
      <c r="D12" s="20" t="s">
        <v>14</v>
      </c>
      <c r="E12" s="21">
        <f>+E8+E9+E10+E11</f>
        <v>273642180</v>
      </c>
      <c r="F12" s="22">
        <f>+F8+F9+F10+F11</f>
        <v>260689312</v>
      </c>
      <c r="G12" s="21">
        <f t="shared" si="0"/>
        <v>12952868</v>
      </c>
    </row>
    <row r="13" spans="2:7" x14ac:dyDescent="0.4">
      <c r="B13" s="14"/>
      <c r="C13" s="10" t="s">
        <v>15</v>
      </c>
      <c r="D13" s="15" t="s">
        <v>16</v>
      </c>
      <c r="E13" s="16">
        <v>191271025</v>
      </c>
      <c r="F13" s="13">
        <v>192787625</v>
      </c>
      <c r="G13" s="16">
        <f t="shared" si="0"/>
        <v>-1516600</v>
      </c>
    </row>
    <row r="14" spans="2:7" x14ac:dyDescent="0.4">
      <c r="B14" s="14"/>
      <c r="C14" s="14"/>
      <c r="D14" s="15" t="s">
        <v>17</v>
      </c>
      <c r="E14" s="16">
        <v>28712869</v>
      </c>
      <c r="F14" s="17">
        <v>25728395</v>
      </c>
      <c r="G14" s="16">
        <f t="shared" si="0"/>
        <v>2984474</v>
      </c>
    </row>
    <row r="15" spans="2:7" x14ac:dyDescent="0.4">
      <c r="B15" s="14"/>
      <c r="C15" s="14"/>
      <c r="D15" s="15" t="s">
        <v>18</v>
      </c>
      <c r="E15" s="16">
        <v>15514683</v>
      </c>
      <c r="F15" s="17">
        <v>14775154</v>
      </c>
      <c r="G15" s="16">
        <f t="shared" si="0"/>
        <v>739529</v>
      </c>
    </row>
    <row r="16" spans="2:7" x14ac:dyDescent="0.4">
      <c r="B16" s="14"/>
      <c r="C16" s="14"/>
      <c r="D16" s="15" t="s">
        <v>19</v>
      </c>
      <c r="E16" s="16">
        <v>2506369</v>
      </c>
      <c r="F16" s="17">
        <v>2963452</v>
      </c>
      <c r="G16" s="16">
        <f t="shared" si="0"/>
        <v>-457083</v>
      </c>
    </row>
    <row r="17" spans="2:7" x14ac:dyDescent="0.4">
      <c r="B17" s="14"/>
      <c r="C17" s="14"/>
      <c r="D17" s="15" t="s">
        <v>20</v>
      </c>
      <c r="E17" s="16">
        <v>17147112</v>
      </c>
      <c r="F17" s="17">
        <v>15586895</v>
      </c>
      <c r="G17" s="16">
        <f t="shared" si="0"/>
        <v>1560217</v>
      </c>
    </row>
    <row r="18" spans="2:7" x14ac:dyDescent="0.4">
      <c r="B18" s="14"/>
      <c r="C18" s="14"/>
      <c r="D18" s="15" t="s">
        <v>21</v>
      </c>
      <c r="E18" s="16">
        <v>-4433483</v>
      </c>
      <c r="F18" s="18">
        <v>-4226652</v>
      </c>
      <c r="G18" s="16">
        <f t="shared" si="0"/>
        <v>-206831</v>
      </c>
    </row>
    <row r="19" spans="2:7" x14ac:dyDescent="0.4">
      <c r="B19" s="14"/>
      <c r="C19" s="19"/>
      <c r="D19" s="20" t="s">
        <v>22</v>
      </c>
      <c r="E19" s="21">
        <f>+E13+E14+E15+E16+E17+E18</f>
        <v>250718575</v>
      </c>
      <c r="F19" s="22">
        <f>+F13+F14+F15+F16+F17+F18</f>
        <v>247614869</v>
      </c>
      <c r="G19" s="21">
        <f t="shared" si="0"/>
        <v>3103706</v>
      </c>
    </row>
    <row r="20" spans="2:7" x14ac:dyDescent="0.4">
      <c r="B20" s="19"/>
      <c r="C20" s="23" t="s">
        <v>23</v>
      </c>
      <c r="D20" s="24"/>
      <c r="E20" s="25">
        <f xml:space="preserve"> +E12 - E19</f>
        <v>22923605</v>
      </c>
      <c r="F20" s="22">
        <f xml:space="preserve"> +F12 - F19</f>
        <v>13074443</v>
      </c>
      <c r="G20" s="25">
        <f t="shared" si="0"/>
        <v>9849162</v>
      </c>
    </row>
    <row r="21" spans="2:7" x14ac:dyDescent="0.4">
      <c r="B21" s="10" t="s">
        <v>24</v>
      </c>
      <c r="C21" s="10" t="s">
        <v>9</v>
      </c>
      <c r="D21" s="15" t="s">
        <v>25</v>
      </c>
      <c r="E21" s="16">
        <v>8568</v>
      </c>
      <c r="F21" s="13">
        <v>12974</v>
      </c>
      <c r="G21" s="16">
        <f t="shared" si="0"/>
        <v>-4406</v>
      </c>
    </row>
    <row r="22" spans="2:7" x14ac:dyDescent="0.4">
      <c r="B22" s="14"/>
      <c r="C22" s="14"/>
      <c r="D22" s="15" t="s">
        <v>26</v>
      </c>
      <c r="E22" s="16">
        <v>5402682</v>
      </c>
      <c r="F22" s="18">
        <v>5520852</v>
      </c>
      <c r="G22" s="16">
        <f t="shared" si="0"/>
        <v>-118170</v>
      </c>
    </row>
    <row r="23" spans="2:7" x14ac:dyDescent="0.4">
      <c r="B23" s="14"/>
      <c r="C23" s="19"/>
      <c r="D23" s="20" t="s">
        <v>27</v>
      </c>
      <c r="E23" s="21">
        <f>+E21+E22</f>
        <v>5411250</v>
      </c>
      <c r="F23" s="22">
        <f>+F21+F22</f>
        <v>5533826</v>
      </c>
      <c r="G23" s="21">
        <f t="shared" si="0"/>
        <v>-122576</v>
      </c>
    </row>
    <row r="24" spans="2:7" x14ac:dyDescent="0.4">
      <c r="B24" s="14"/>
      <c r="C24" s="10" t="s">
        <v>15</v>
      </c>
      <c r="D24" s="15" t="s">
        <v>28</v>
      </c>
      <c r="E24" s="16">
        <v>853323</v>
      </c>
      <c r="F24" s="13">
        <v>644344</v>
      </c>
      <c r="G24" s="16">
        <f t="shared" si="0"/>
        <v>208979</v>
      </c>
    </row>
    <row r="25" spans="2:7" x14ac:dyDescent="0.4">
      <c r="B25" s="14"/>
      <c r="C25" s="14"/>
      <c r="D25" s="15" t="s">
        <v>29</v>
      </c>
      <c r="E25" s="16">
        <v>0</v>
      </c>
      <c r="F25" s="18">
        <v>545000</v>
      </c>
      <c r="G25" s="16">
        <f t="shared" si="0"/>
        <v>-545000</v>
      </c>
    </row>
    <row r="26" spans="2:7" x14ac:dyDescent="0.4">
      <c r="B26" s="14"/>
      <c r="C26" s="19"/>
      <c r="D26" s="20" t="s">
        <v>30</v>
      </c>
      <c r="E26" s="21">
        <f>+E24+E25</f>
        <v>853323</v>
      </c>
      <c r="F26" s="22">
        <f>+F24+F25</f>
        <v>1189344</v>
      </c>
      <c r="G26" s="21">
        <f t="shared" si="0"/>
        <v>-336021</v>
      </c>
    </row>
    <row r="27" spans="2:7" x14ac:dyDescent="0.4">
      <c r="B27" s="19"/>
      <c r="C27" s="23" t="s">
        <v>31</v>
      </c>
      <c r="D27" s="26"/>
      <c r="E27" s="27">
        <f xml:space="preserve"> +E23 - E26</f>
        <v>4557927</v>
      </c>
      <c r="F27" s="22">
        <f xml:space="preserve"> +F23 - F26</f>
        <v>4344482</v>
      </c>
      <c r="G27" s="27">
        <f t="shared" si="0"/>
        <v>213445</v>
      </c>
    </row>
    <row r="28" spans="2:7" x14ac:dyDescent="0.4">
      <c r="B28" s="23" t="s">
        <v>32</v>
      </c>
      <c r="C28" s="28"/>
      <c r="D28" s="24"/>
      <c r="E28" s="25">
        <f xml:space="preserve"> +E20 +E27</f>
        <v>27481532</v>
      </c>
      <c r="F28" s="22">
        <f xml:space="preserve"> +F20 +F27</f>
        <v>17418925</v>
      </c>
      <c r="G28" s="25">
        <f t="shared" si="0"/>
        <v>10062607</v>
      </c>
    </row>
    <row r="29" spans="2:7" x14ac:dyDescent="0.4">
      <c r="B29" s="10" t="s">
        <v>33</v>
      </c>
      <c r="C29" s="10" t="s">
        <v>9</v>
      </c>
      <c r="D29" s="15" t="s">
        <v>34</v>
      </c>
      <c r="E29" s="16">
        <v>34309990</v>
      </c>
      <c r="F29" s="13"/>
      <c r="G29" s="16">
        <f t="shared" si="0"/>
        <v>34309990</v>
      </c>
    </row>
    <row r="30" spans="2:7" x14ac:dyDescent="0.4">
      <c r="B30" s="14"/>
      <c r="C30" s="14"/>
      <c r="D30" s="15" t="s">
        <v>35</v>
      </c>
      <c r="E30" s="16">
        <v>0</v>
      </c>
      <c r="F30" s="17">
        <v>220000</v>
      </c>
      <c r="G30" s="16">
        <f t="shared" si="0"/>
        <v>-220000</v>
      </c>
    </row>
    <row r="31" spans="2:7" x14ac:dyDescent="0.4">
      <c r="B31" s="14"/>
      <c r="C31" s="14"/>
      <c r="D31" s="15" t="s">
        <v>36</v>
      </c>
      <c r="E31" s="16">
        <v>180164</v>
      </c>
      <c r="F31" s="18">
        <v>0</v>
      </c>
      <c r="G31" s="16">
        <f t="shared" si="0"/>
        <v>180164</v>
      </c>
    </row>
    <row r="32" spans="2:7" x14ac:dyDescent="0.4">
      <c r="B32" s="14"/>
      <c r="C32" s="19"/>
      <c r="D32" s="20" t="s">
        <v>37</v>
      </c>
      <c r="E32" s="21">
        <f>+E29+E30+E31</f>
        <v>34490154</v>
      </c>
      <c r="F32" s="22">
        <f>+F29+F30+F31</f>
        <v>220000</v>
      </c>
      <c r="G32" s="21">
        <f t="shared" si="0"/>
        <v>34270154</v>
      </c>
    </row>
    <row r="33" spans="2:7" x14ac:dyDescent="0.4">
      <c r="B33" s="14"/>
      <c r="C33" s="10" t="s">
        <v>15</v>
      </c>
      <c r="D33" s="15" t="s">
        <v>38</v>
      </c>
      <c r="E33" s="16">
        <v>3203</v>
      </c>
      <c r="F33" s="13">
        <v>6</v>
      </c>
      <c r="G33" s="16">
        <f t="shared" si="0"/>
        <v>3197</v>
      </c>
    </row>
    <row r="34" spans="2:7" x14ac:dyDescent="0.4">
      <c r="B34" s="14"/>
      <c r="C34" s="14"/>
      <c r="D34" s="15" t="s">
        <v>39</v>
      </c>
      <c r="E34" s="16">
        <v>34309990</v>
      </c>
      <c r="F34" s="18"/>
      <c r="G34" s="16">
        <f t="shared" si="0"/>
        <v>34309990</v>
      </c>
    </row>
    <row r="35" spans="2:7" x14ac:dyDescent="0.4">
      <c r="B35" s="14"/>
      <c r="C35" s="19"/>
      <c r="D35" s="20" t="s">
        <v>40</v>
      </c>
      <c r="E35" s="21">
        <f>+E33+E34</f>
        <v>34313193</v>
      </c>
      <c r="F35" s="22">
        <f>+F33+F34</f>
        <v>6</v>
      </c>
      <c r="G35" s="21">
        <f t="shared" si="0"/>
        <v>34313187</v>
      </c>
    </row>
    <row r="36" spans="2:7" x14ac:dyDescent="0.4">
      <c r="B36" s="19"/>
      <c r="C36" s="29" t="s">
        <v>41</v>
      </c>
      <c r="D36" s="30"/>
      <c r="E36" s="31">
        <f xml:space="preserve"> +E32 - E35</f>
        <v>176961</v>
      </c>
      <c r="F36" s="22">
        <f xml:space="preserve"> +F32 - F35</f>
        <v>219994</v>
      </c>
      <c r="G36" s="31">
        <f t="shared" si="0"/>
        <v>-43033</v>
      </c>
    </row>
    <row r="37" spans="2:7" x14ac:dyDescent="0.4">
      <c r="B37" s="23" t="s">
        <v>42</v>
      </c>
      <c r="C37" s="32"/>
      <c r="D37" s="33"/>
      <c r="E37" s="34">
        <f xml:space="preserve"> +E28 +E36</f>
        <v>27658493</v>
      </c>
      <c r="F37" s="22">
        <f xml:space="preserve"> +F28 +F36</f>
        <v>17638919</v>
      </c>
      <c r="G37" s="34">
        <f t="shared" si="0"/>
        <v>10019574</v>
      </c>
    </row>
    <row r="38" spans="2:7" x14ac:dyDescent="0.4">
      <c r="B38" s="35" t="s">
        <v>43</v>
      </c>
      <c r="C38" s="32" t="s">
        <v>44</v>
      </c>
      <c r="D38" s="33"/>
      <c r="E38" s="34">
        <v>374564643</v>
      </c>
      <c r="F38" s="22">
        <v>356811778</v>
      </c>
      <c r="G38" s="34">
        <f t="shared" si="0"/>
        <v>17752865</v>
      </c>
    </row>
    <row r="39" spans="2:7" x14ac:dyDescent="0.4">
      <c r="B39" s="36"/>
      <c r="C39" s="32" t="s">
        <v>45</v>
      </c>
      <c r="D39" s="33"/>
      <c r="E39" s="34">
        <f xml:space="preserve"> +E37 +E38</f>
        <v>402223136</v>
      </c>
      <c r="F39" s="22">
        <f xml:space="preserve"> +F37 +F38</f>
        <v>374450697</v>
      </c>
      <c r="G39" s="34">
        <f t="shared" si="0"/>
        <v>27772439</v>
      </c>
    </row>
    <row r="40" spans="2:7" x14ac:dyDescent="0.4">
      <c r="B40" s="36"/>
      <c r="C40" s="32" t="s">
        <v>46</v>
      </c>
      <c r="D40" s="33"/>
      <c r="E40" s="34">
        <v>0</v>
      </c>
      <c r="F40" s="22">
        <v>0</v>
      </c>
      <c r="G40" s="34">
        <f t="shared" si="0"/>
        <v>0</v>
      </c>
    </row>
    <row r="41" spans="2:7" x14ac:dyDescent="0.4">
      <c r="B41" s="36"/>
      <c r="C41" s="32" t="s">
        <v>47</v>
      </c>
      <c r="D41" s="33"/>
      <c r="E41" s="34">
        <v>0</v>
      </c>
      <c r="F41" s="22">
        <v>113946</v>
      </c>
      <c r="G41" s="34">
        <f t="shared" si="0"/>
        <v>-113946</v>
      </c>
    </row>
    <row r="42" spans="2:7" x14ac:dyDescent="0.4">
      <c r="B42" s="36"/>
      <c r="C42" s="32" t="s">
        <v>48</v>
      </c>
      <c r="D42" s="33"/>
      <c r="E42" s="34">
        <v>129721</v>
      </c>
      <c r="F42" s="22">
        <v>0</v>
      </c>
      <c r="G42" s="34">
        <f t="shared" si="0"/>
        <v>129721</v>
      </c>
    </row>
    <row r="43" spans="2:7" x14ac:dyDescent="0.4">
      <c r="B43" s="37"/>
      <c r="C43" s="32" t="s">
        <v>49</v>
      </c>
      <c r="D43" s="33"/>
      <c r="E43" s="34">
        <f xml:space="preserve"> +E39 +E40 +E41 - E42</f>
        <v>402093415</v>
      </c>
      <c r="F43" s="22">
        <f xml:space="preserve"> +F39 +F40 +F41 - F42</f>
        <v>374564643</v>
      </c>
      <c r="G43" s="34">
        <f t="shared" si="0"/>
        <v>27528772</v>
      </c>
    </row>
  </sheetData>
  <mergeCells count="13">
    <mergeCell ref="B38:B43"/>
    <mergeCell ref="B21:B27"/>
    <mergeCell ref="C21:C23"/>
    <mergeCell ref="C24:C26"/>
    <mergeCell ref="B29:B36"/>
    <mergeCell ref="C29:C32"/>
    <mergeCell ref="C33:C35"/>
    <mergeCell ref="B3:G3"/>
    <mergeCell ref="B5:G5"/>
    <mergeCell ref="B7:D7"/>
    <mergeCell ref="B8:B20"/>
    <mergeCell ref="C8:C12"/>
    <mergeCell ref="C13:C19"/>
  </mergeCells>
  <phoneticPr fontId="1"/>
  <pageMargins left="0.7" right="0.7" top="0.75" bottom="0.75" header="0.3" footer="0.3"/>
  <pageSetup paperSize="9" fitToHeight="0" orientation="portrait" r:id="rId1"/>
  <headerFooter>
    <oddHeader>&amp;L松山手をつなぐ育成会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tsukushien02</dc:creator>
  <cp:lastModifiedBy>tsukushien02</cp:lastModifiedBy>
  <dcterms:created xsi:type="dcterms:W3CDTF">2021-07-12T02:49:21Z</dcterms:created>
  <dcterms:modified xsi:type="dcterms:W3CDTF">2021-07-12T02:49:21Z</dcterms:modified>
</cp:coreProperties>
</file>